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HAMMERDB\Technical Documentation\LATEST\"/>
    </mc:Choice>
  </mc:AlternateContent>
  <bookViews>
    <workbookView xWindow="0" yWindow="0" windowWidth="23220" windowHeight="10680"/>
  </bookViews>
  <sheets>
    <sheet name="HammerDB TPC-H Calculations" sheetId="1" r:id="rId1"/>
  </sheets>
  <calcPr calcId="152511"/>
</workbook>
</file>

<file path=xl/calcChain.xml><?xml version="1.0" encoding="utf-8"?>
<calcChain xmlns="http://schemas.openxmlformats.org/spreadsheetml/2006/main">
  <c r="E2" i="1" l="1"/>
  <c r="E1" i="1" s="1"/>
  <c r="B34" i="1"/>
  <c r="C32" i="1"/>
  <c r="C31" i="1"/>
  <c r="B29" i="1"/>
  <c r="B28" i="1"/>
  <c r="B27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7" i="1" l="1"/>
  <c r="C34" i="1"/>
  <c r="B1" i="1" s="1"/>
  <c r="I1" i="1" s="1"/>
  <c r="B30" i="1"/>
</calcChain>
</file>

<file path=xl/sharedStrings.xml><?xml version="1.0" encoding="utf-8"?>
<sst xmlns="http://schemas.openxmlformats.org/spreadsheetml/2006/main" count="39" uniqueCount="38">
  <si>
    <t>Natural Logarithm</t>
  </si>
  <si>
    <t>Query 1</t>
  </si>
  <si>
    <t>Query 2</t>
  </si>
  <si>
    <t>Query 3</t>
  </si>
  <si>
    <t>Query 4</t>
  </si>
  <si>
    <t>Query 5</t>
  </si>
  <si>
    <t>Query 6</t>
  </si>
  <si>
    <t>Query 7</t>
  </si>
  <si>
    <t>Query 8</t>
  </si>
  <si>
    <t>Query 9</t>
  </si>
  <si>
    <t>Query 10</t>
  </si>
  <si>
    <t>Query 11</t>
  </si>
  <si>
    <t>Query 12</t>
  </si>
  <si>
    <t>Query 13</t>
  </si>
  <si>
    <t>Query 14</t>
  </si>
  <si>
    <t>Query 15</t>
  </si>
  <si>
    <t>Query 16</t>
  </si>
  <si>
    <t>Query 17</t>
  </si>
  <si>
    <t>Query 18</t>
  </si>
  <si>
    <t>Query 19</t>
  </si>
  <si>
    <t>Query 20</t>
  </si>
  <si>
    <t>Query 21</t>
  </si>
  <si>
    <t>Query 22</t>
  </si>
  <si>
    <t>Sum of Natural Log</t>
  </si>
  <si>
    <t>Min</t>
  </si>
  <si>
    <t>Max</t>
  </si>
  <si>
    <t>Ratio</t>
  </si>
  <si>
    <t>Refresh1</t>
  </si>
  <si>
    <t>Refresh2</t>
  </si>
  <si>
    <t>Sum of Refresh Time</t>
  </si>
  <si>
    <t xml:space="preserve">Scale Factor </t>
  </si>
  <si>
    <t>Sum of Query Time</t>
  </si>
  <si>
    <t>Streams</t>
  </si>
  <si>
    <t>Power @ Size =</t>
  </si>
  <si>
    <t>Throughput @ Size =</t>
  </si>
  <si>
    <t>QphH @ Size =</t>
  </si>
  <si>
    <t>Power Query Time</t>
  </si>
  <si>
    <t>Throughput Maximum Query Stream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</si>
</sst>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'HammerDB TPC-H Calculations'!$B$3</c:f>
              <c:strCache>
                <c:ptCount val="1"/>
                <c:pt idx="0">
                  <c:v>Power Query Time</c:v>
                </c:pt>
              </c:strCache>
            </c:strRef>
          </c:tx>
          <c:invertIfNegative val="0"/>
          <c:val>
            <c:numRef>
              <c:f>'HammerDB TPC-H Calculations'!$B$4:$B$25</c:f>
              <c:numCache>
                <c:formatCode>General</c:formatCode>
                <c:ptCount val="22"/>
                <c:pt idx="0">
                  <c:v>36.543999999999997</c:v>
                </c:pt>
                <c:pt idx="1">
                  <c:v>9.6460000000000008</c:v>
                </c:pt>
                <c:pt idx="2">
                  <c:v>56.344999999999999</c:v>
                </c:pt>
                <c:pt idx="3">
                  <c:v>43.643000000000001</c:v>
                </c:pt>
                <c:pt idx="4">
                  <c:v>47.820999999999998</c:v>
                </c:pt>
                <c:pt idx="5">
                  <c:v>33.444000000000003</c:v>
                </c:pt>
                <c:pt idx="6">
                  <c:v>46.469000000000001</c:v>
                </c:pt>
                <c:pt idx="7">
                  <c:v>46.375</c:v>
                </c:pt>
                <c:pt idx="8">
                  <c:v>63.072000000000003</c:v>
                </c:pt>
                <c:pt idx="9">
                  <c:v>53.078000000000003</c:v>
                </c:pt>
                <c:pt idx="10">
                  <c:v>9.2270000000000003</c:v>
                </c:pt>
                <c:pt idx="11">
                  <c:v>43.953000000000003</c:v>
                </c:pt>
                <c:pt idx="12">
                  <c:v>19.748999999999999</c:v>
                </c:pt>
                <c:pt idx="13">
                  <c:v>35.021999999999998</c:v>
                </c:pt>
                <c:pt idx="14">
                  <c:v>35.619</c:v>
                </c:pt>
                <c:pt idx="15">
                  <c:v>10.942</c:v>
                </c:pt>
                <c:pt idx="16">
                  <c:v>34.889000000000003</c:v>
                </c:pt>
                <c:pt idx="17">
                  <c:v>82.864000000000004</c:v>
                </c:pt>
                <c:pt idx="18">
                  <c:v>34.814999999999998</c:v>
                </c:pt>
                <c:pt idx="19">
                  <c:v>42.694000000000003</c:v>
                </c:pt>
                <c:pt idx="20">
                  <c:v>78.218000000000004</c:v>
                </c:pt>
                <c:pt idx="21">
                  <c:v>13.045999999999999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374272"/>
        <c:axId val="340375056"/>
      </c:barChart>
      <c:catAx>
        <c:axId val="34037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340375056"/>
        <c:crosses val="autoZero"/>
        <c:auto val="1"/>
        <c:lblAlgn val="ctr"/>
        <c:lblOffset val="100"/>
        <c:noMultiLvlLbl val="0"/>
      </c:catAx>
      <c:valAx>
        <c:axId val="340375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037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5</xdr:row>
      <xdr:rowOff>19049</xdr:rowOff>
    </xdr:from>
    <xdr:to>
      <xdr:col>7</xdr:col>
      <xdr:colOff>571499</xdr:colOff>
      <xdr:row>23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19051</xdr:colOff>
      <xdr:row>1</xdr:row>
      <xdr:rowOff>19050</xdr:rowOff>
    </xdr:from>
    <xdr:to>
      <xdr:col>8</xdr:col>
      <xdr:colOff>1057275</xdr:colOff>
      <xdr:row>3</xdr:row>
      <xdr:rowOff>171450</xdr:rowOff>
    </xdr:to>
    <xdr:pic>
      <xdr:nvPicPr>
        <xdr:cNvPr id="3" name="Picture 2" descr="C:\Users\sshaw\Desktop\hammerDB-logo-FINAL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6" y="257175"/>
          <a:ext cx="3448049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J11" sqref="J11"/>
    </sheetView>
  </sheetViews>
  <sheetFormatPr defaultRowHeight="15" x14ac:dyDescent="0.25"/>
  <cols>
    <col min="1" max="2" width="19" customWidth="1"/>
    <col min="3" max="3" width="18.85546875" customWidth="1"/>
    <col min="4" max="4" width="25" customWidth="1"/>
    <col min="5" max="5" width="14.85546875" customWidth="1"/>
    <col min="6" max="6" width="17.85546875" customWidth="1"/>
    <col min="9" max="9" width="16.5703125" customWidth="1"/>
  </cols>
  <sheetData>
    <row r="1" spans="1:9" ht="18.75" x14ac:dyDescent="0.3">
      <c r="A1" s="9" t="s">
        <v>33</v>
      </c>
      <c r="B1" s="9">
        <f>3600*EXP(-((C27+C34)/24))*B2</f>
        <v>8830.5379399889061</v>
      </c>
      <c r="D1" s="9" t="s">
        <v>34</v>
      </c>
      <c r="E1" s="9">
        <f>((E2*22*3600)/D4)*B2</f>
        <v>9902.4756189047275</v>
      </c>
      <c r="G1" s="9" t="s">
        <v>35</v>
      </c>
      <c r="I1" s="9">
        <f>SQRT(B1*E1)</f>
        <v>9351.1596421274571</v>
      </c>
    </row>
    <row r="2" spans="1:9" x14ac:dyDescent="0.25">
      <c r="A2" t="s">
        <v>30</v>
      </c>
      <c r="B2" s="6">
        <v>100</v>
      </c>
      <c r="D2" t="s">
        <v>32</v>
      </c>
      <c r="E2">
        <f>IF(B2=1,2)+IF(B2=10,3)+IF(B2=30,4)+IF(B2=100,5)+IF(B2=300,6)+IF(B2=1000,7)</f>
        <v>5</v>
      </c>
    </row>
    <row r="3" spans="1:9" x14ac:dyDescent="0.25">
      <c r="B3" s="2" t="s">
        <v>36</v>
      </c>
      <c r="C3" s="2" t="s">
        <v>0</v>
      </c>
      <c r="D3" s="8" t="s">
        <v>37</v>
      </c>
    </row>
    <row r="4" spans="1:9" x14ac:dyDescent="0.25">
      <c r="A4" s="3" t="s">
        <v>1</v>
      </c>
      <c r="B4" s="6">
        <v>36.543999999999997</v>
      </c>
      <c r="C4" s="1">
        <f t="shared" ref="C4:C25" si="0">LN(B4)</f>
        <v>3.5985170140335447</v>
      </c>
      <c r="D4" s="6">
        <v>3999</v>
      </c>
    </row>
    <row r="5" spans="1:9" x14ac:dyDescent="0.25">
      <c r="A5" s="3" t="s">
        <v>2</v>
      </c>
      <c r="B5" s="6">
        <v>9.6460000000000008</v>
      </c>
      <c r="C5" s="1">
        <f t="shared" si="0"/>
        <v>2.2665433216467803</v>
      </c>
    </row>
    <row r="6" spans="1:9" x14ac:dyDescent="0.25">
      <c r="A6" s="3" t="s">
        <v>3</v>
      </c>
      <c r="B6" s="6">
        <v>56.344999999999999</v>
      </c>
      <c r="C6" s="1">
        <f t="shared" si="0"/>
        <v>4.0314935054043124</v>
      </c>
    </row>
    <row r="7" spans="1:9" x14ac:dyDescent="0.25">
      <c r="A7" s="3" t="s">
        <v>4</v>
      </c>
      <c r="B7" s="6">
        <v>43.643000000000001</v>
      </c>
      <c r="C7" s="1">
        <f t="shared" si="0"/>
        <v>3.7760429028734017</v>
      </c>
    </row>
    <row r="8" spans="1:9" x14ac:dyDescent="0.25">
      <c r="A8" s="3" t="s">
        <v>5</v>
      </c>
      <c r="B8" s="6">
        <v>47.820999999999998</v>
      </c>
      <c r="C8" s="1">
        <f t="shared" si="0"/>
        <v>3.8674648735639359</v>
      </c>
    </row>
    <row r="9" spans="1:9" x14ac:dyDescent="0.25">
      <c r="A9" s="3" t="s">
        <v>6</v>
      </c>
      <c r="B9" s="6">
        <v>33.444000000000003</v>
      </c>
      <c r="C9" s="1">
        <f t="shared" si="0"/>
        <v>3.5098723982878117</v>
      </c>
    </row>
    <row r="10" spans="1:9" x14ac:dyDescent="0.25">
      <c r="A10" s="3" t="s">
        <v>7</v>
      </c>
      <c r="B10" s="6">
        <v>46.469000000000001</v>
      </c>
      <c r="C10" s="1">
        <f t="shared" si="0"/>
        <v>3.8387854236056067</v>
      </c>
    </row>
    <row r="11" spans="1:9" x14ac:dyDescent="0.25">
      <c r="A11" s="3" t="s">
        <v>8</v>
      </c>
      <c r="B11" s="6">
        <v>46.375</v>
      </c>
      <c r="C11" s="1">
        <f t="shared" si="0"/>
        <v>3.8367605209275992</v>
      </c>
    </row>
    <row r="12" spans="1:9" x14ac:dyDescent="0.25">
      <c r="A12" s="3" t="s">
        <v>9</v>
      </c>
      <c r="B12" s="6">
        <v>63.072000000000003</v>
      </c>
      <c r="C12" s="1">
        <f t="shared" si="0"/>
        <v>4.1442769309703094</v>
      </c>
    </row>
    <row r="13" spans="1:9" x14ac:dyDescent="0.25">
      <c r="A13" s="3" t="s">
        <v>10</v>
      </c>
      <c r="B13" s="6">
        <v>53.078000000000003</v>
      </c>
      <c r="C13" s="1">
        <f t="shared" si="0"/>
        <v>3.9717625297790047</v>
      </c>
    </row>
    <row r="14" spans="1:9" x14ac:dyDescent="0.25">
      <c r="A14" s="3" t="s">
        <v>11</v>
      </c>
      <c r="B14" s="6">
        <v>9.2270000000000003</v>
      </c>
      <c r="C14" s="1">
        <f t="shared" si="0"/>
        <v>2.222133968596419</v>
      </c>
    </row>
    <row r="15" spans="1:9" x14ac:dyDescent="0.25">
      <c r="A15" s="3" t="s">
        <v>12</v>
      </c>
      <c r="B15" s="6">
        <v>43.953000000000003</v>
      </c>
      <c r="C15" s="1">
        <f t="shared" si="0"/>
        <v>3.7831208811872856</v>
      </c>
    </row>
    <row r="16" spans="1:9" x14ac:dyDescent="0.25">
      <c r="A16" s="3" t="s">
        <v>13</v>
      </c>
      <c r="B16" s="6">
        <v>19.748999999999999</v>
      </c>
      <c r="C16" s="1">
        <f t="shared" si="0"/>
        <v>2.9831028571538494</v>
      </c>
    </row>
    <row r="17" spans="1:3" x14ac:dyDescent="0.25">
      <c r="A17" s="3" t="s">
        <v>14</v>
      </c>
      <c r="B17" s="6">
        <v>35.021999999999998</v>
      </c>
      <c r="C17" s="1">
        <f t="shared" si="0"/>
        <v>3.555976435449709</v>
      </c>
    </row>
    <row r="18" spans="1:3" x14ac:dyDescent="0.25">
      <c r="A18" s="3" t="s">
        <v>15</v>
      </c>
      <c r="B18" s="6">
        <v>35.619</v>
      </c>
      <c r="C18" s="1">
        <f t="shared" si="0"/>
        <v>3.5728792033517647</v>
      </c>
    </row>
    <row r="19" spans="1:3" x14ac:dyDescent="0.25">
      <c r="A19" s="3" t="s">
        <v>16</v>
      </c>
      <c r="B19" s="6">
        <v>10.942</v>
      </c>
      <c r="C19" s="1">
        <f t="shared" si="0"/>
        <v>2.3926085956416343</v>
      </c>
    </row>
    <row r="20" spans="1:3" x14ac:dyDescent="0.25">
      <c r="A20" s="3" t="s">
        <v>17</v>
      </c>
      <c r="B20" s="6">
        <v>34.889000000000003</v>
      </c>
      <c r="C20" s="1">
        <f t="shared" si="0"/>
        <v>3.5521715932803386</v>
      </c>
    </row>
    <row r="21" spans="1:3" x14ac:dyDescent="0.25">
      <c r="A21" s="3" t="s">
        <v>18</v>
      </c>
      <c r="B21" s="6">
        <v>82.864000000000004</v>
      </c>
      <c r="C21" s="1">
        <f t="shared" si="0"/>
        <v>4.417200709681536</v>
      </c>
    </row>
    <row r="22" spans="1:3" x14ac:dyDescent="0.25">
      <c r="A22" s="3" t="s">
        <v>19</v>
      </c>
      <c r="B22" s="6">
        <v>34.814999999999998</v>
      </c>
      <c r="C22" s="1">
        <f t="shared" si="0"/>
        <v>3.5500483283945101</v>
      </c>
    </row>
    <row r="23" spans="1:3" x14ac:dyDescent="0.25">
      <c r="A23" s="3" t="s">
        <v>20</v>
      </c>
      <c r="B23" s="6">
        <v>42.694000000000003</v>
      </c>
      <c r="C23" s="1">
        <f t="shared" si="0"/>
        <v>3.7540583951389079</v>
      </c>
    </row>
    <row r="24" spans="1:3" x14ac:dyDescent="0.25">
      <c r="A24" s="3" t="s">
        <v>21</v>
      </c>
      <c r="B24" s="6">
        <v>78.218000000000004</v>
      </c>
      <c r="C24" s="1">
        <f t="shared" si="0"/>
        <v>4.3594998000922702</v>
      </c>
    </row>
    <row r="25" spans="1:3" x14ac:dyDescent="0.25">
      <c r="A25" s="3" t="s">
        <v>22</v>
      </c>
      <c r="B25" s="6">
        <v>13.045999999999999</v>
      </c>
      <c r="C25" s="1">
        <f t="shared" si="0"/>
        <v>2.5684815733739041</v>
      </c>
    </row>
    <row r="26" spans="1:3" x14ac:dyDescent="0.25">
      <c r="B26" s="4" t="s">
        <v>31</v>
      </c>
      <c r="C26" s="4" t="s">
        <v>23</v>
      </c>
    </row>
    <row r="27" spans="1:3" x14ac:dyDescent="0.25">
      <c r="B27" s="5">
        <f>SUM(B4:B25)</f>
        <v>877.47500000000002</v>
      </c>
      <c r="C27" s="1">
        <f>SUM(C4:C25)</f>
        <v>77.552801762434441</v>
      </c>
    </row>
    <row r="28" spans="1:3" x14ac:dyDescent="0.25">
      <c r="A28" s="2" t="s">
        <v>24</v>
      </c>
      <c r="B28" s="1">
        <f>MIN('HammerDB TPC-H Calculations'!B4:B25)</f>
        <v>9.2270000000000003</v>
      </c>
    </row>
    <row r="29" spans="1:3" x14ac:dyDescent="0.25">
      <c r="A29" s="2" t="s">
        <v>25</v>
      </c>
      <c r="B29" s="1">
        <f>MAX('HammerDB TPC-H Calculations'!B4:B25)</f>
        <v>82.864000000000004</v>
      </c>
    </row>
    <row r="30" spans="1:3" x14ac:dyDescent="0.25">
      <c r="A30" s="2" t="s">
        <v>26</v>
      </c>
      <c r="B30" s="1">
        <f>B29/B28</f>
        <v>8.9806004118348319</v>
      </c>
    </row>
    <row r="31" spans="1:3" x14ac:dyDescent="0.25">
      <c r="A31" s="3" t="s">
        <v>27</v>
      </c>
      <c r="B31" s="7">
        <v>616.79999999999995</v>
      </c>
      <c r="C31" s="1">
        <f>LN(B31)</f>
        <v>6.4245448222491195</v>
      </c>
    </row>
    <row r="32" spans="1:3" x14ac:dyDescent="0.25">
      <c r="A32" s="3" t="s">
        <v>28</v>
      </c>
      <c r="B32" s="7">
        <v>150.19999999999999</v>
      </c>
      <c r="C32" s="1">
        <f>LN(B32)</f>
        <v>5.0119677393300339</v>
      </c>
    </row>
    <row r="33" spans="2:3" x14ac:dyDescent="0.25">
      <c r="B33" s="2" t="s">
        <v>29</v>
      </c>
      <c r="C33" s="4" t="s">
        <v>23</v>
      </c>
    </row>
    <row r="34" spans="2:3" x14ac:dyDescent="0.25">
      <c r="B34" s="5">
        <f>B31+B32</f>
        <v>767</v>
      </c>
      <c r="C34" s="1">
        <f>SUM(C31:C32)</f>
        <v>11.436512561579153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HammerDB TPC-H Calculations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sshaw</dc:creator>
  <cp:lastModifiedBy>Steve Shaw</cp:lastModifiedBy>
  <dcterms:created xsi:type="dcterms:W3CDTF">2011-10-18T12:48:08Z</dcterms:created>
  <dcterms:modified xsi:type="dcterms:W3CDTF">2014-09-15T12:08:20Z</dcterms:modified>
</cp:coreProperties>
</file>